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D32" i="1"/>
  <c r="G32" i="1" s="1"/>
  <c r="H32" i="1" s="1"/>
  <c r="D31" i="1"/>
  <c r="G31" i="1" s="1"/>
  <c r="H31" i="1" s="1"/>
  <c r="D30" i="1"/>
  <c r="G30" i="1" s="1"/>
  <c r="H30" i="1" s="1"/>
  <c r="D29" i="1"/>
  <c r="G29" i="1" s="1"/>
  <c r="H29" i="1" s="1"/>
  <c r="D28" i="1"/>
  <c r="G28" i="1" s="1"/>
  <c r="H28" i="1" s="1"/>
  <c r="D27" i="1"/>
  <c r="G27" i="1" s="1"/>
  <c r="H27" i="1" s="1"/>
  <c r="D26" i="1"/>
  <c r="G26" i="1" s="1"/>
  <c r="H26" i="1" s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H17" i="1" s="1"/>
  <c r="D16" i="1"/>
  <c r="G16" i="1" s="1"/>
  <c r="K16" i="1" s="1"/>
  <c r="F14" i="1"/>
  <c r="E14" i="1"/>
  <c r="D14" i="1"/>
  <c r="G13" i="1"/>
  <c r="F12" i="1"/>
  <c r="E12" i="1"/>
  <c r="D12" i="1"/>
  <c r="G12" i="1" l="1"/>
  <c r="H12" i="1" s="1"/>
  <c r="G14" i="1"/>
  <c r="H14" i="1" s="1"/>
  <c r="H18" i="1"/>
  <c r="K18" i="1"/>
  <c r="H20" i="1"/>
  <c r="K20" i="1"/>
  <c r="H22" i="1"/>
  <c r="K22" i="1"/>
  <c r="H19" i="1"/>
  <c r="K19" i="1"/>
  <c r="H21" i="1"/>
  <c r="K21" i="1"/>
  <c r="K34" i="1"/>
  <c r="H34" i="1"/>
  <c r="H16" i="1"/>
</calcChain>
</file>

<file path=xl/sharedStrings.xml><?xml version="1.0" encoding="utf-8"?>
<sst xmlns="http://schemas.openxmlformats.org/spreadsheetml/2006/main" count="35" uniqueCount="34">
  <si>
    <t>ESTADO ANALÍTICO DEL ACTIVO</t>
  </si>
  <si>
    <t>Al 30 de Septiembre del 2015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</si>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</sst>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3er%20Trim%202015/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>
        <row r="16">
          <cell r="D16">
            <v>26252519.609999999</v>
          </cell>
          <cell r="E16">
            <v>10822877.460000001</v>
          </cell>
        </row>
        <row r="17">
          <cell r="E17">
            <v>0</v>
          </cell>
        </row>
        <row r="18">
          <cell r="D18">
            <v>169629.17</v>
          </cell>
          <cell r="E18">
            <v>619664.16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6060.24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83094253.590000004</v>
          </cell>
        </row>
        <row r="32">
          <cell r="E32">
            <v>33380248.370000001</v>
          </cell>
        </row>
        <row r="33">
          <cell r="E33">
            <v>88673.43</v>
          </cell>
        </row>
        <row r="34">
          <cell r="E34">
            <v>-17523814.07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="90" zoomScaleNormal="90" workbookViewId="0">
      <selection activeCell="B12" sqref="B12:C12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4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110487963.18000002</v>
      </c>
      <c r="E12" s="31">
        <f>+E14+E24</f>
        <v>93433124.370000005</v>
      </c>
      <c r="F12" s="31">
        <f>+F14+F24</f>
        <v>72707232.569999993</v>
      </c>
      <c r="G12" s="31">
        <f>+D12+E12-F12</f>
        <v>131213854.98000002</v>
      </c>
      <c r="H12" s="31">
        <f>+G12-D12</f>
        <v>20725891.799999997</v>
      </c>
      <c r="I12" s="32"/>
      <c r="J12" s="5"/>
      <c r="K12" s="5"/>
    </row>
    <row r="13" spans="1:11" s="6" customFormat="1" x14ac:dyDescent="0.2">
      <c r="A13" s="29"/>
      <c r="B13" s="33"/>
      <c r="C13" s="33"/>
      <c r="D13" s="31"/>
      <c r="E13" s="31"/>
      <c r="F13" s="31"/>
      <c r="G13" s="31">
        <f t="shared" ref="G13:G14" si="0">+D13+E13-F13</f>
        <v>0</v>
      </c>
      <c r="H13" s="31"/>
      <c r="I13" s="32"/>
      <c r="J13" s="5"/>
      <c r="K13" s="5"/>
    </row>
    <row r="14" spans="1:11" s="6" customFormat="1" x14ac:dyDescent="0.2">
      <c r="A14" s="34"/>
      <c r="B14" s="35" t="s">
        <v>14</v>
      </c>
      <c r="C14" s="35"/>
      <c r="D14" s="36">
        <f>SUM(D16:D22)</f>
        <v>11448601.860000001</v>
      </c>
      <c r="E14" s="36">
        <f>SUM(E16:E22)</f>
        <v>75613657.769999996</v>
      </c>
      <c r="F14" s="36">
        <f>SUM(F16:F22)</f>
        <v>60604821.539999992</v>
      </c>
      <c r="G14" s="31">
        <f t="shared" si="0"/>
        <v>26457438.090000004</v>
      </c>
      <c r="H14" s="36">
        <f>+G14-D14</f>
        <v>15008836.230000002</v>
      </c>
      <c r="I14" s="37"/>
      <c r="J14" s="5"/>
      <c r="K14" s="38"/>
    </row>
    <row r="15" spans="1:11" s="6" customFormat="1" x14ac:dyDescent="0.2">
      <c r="A15" s="39"/>
      <c r="B15" s="40"/>
      <c r="C15" s="40"/>
      <c r="D15" s="41"/>
      <c r="E15" s="41"/>
      <c r="F15" s="41"/>
      <c r="G15" s="41"/>
      <c r="H15" s="41"/>
      <c r="I15" s="42"/>
      <c r="J15" s="5"/>
      <c r="K15" s="38"/>
    </row>
    <row r="16" spans="1:11" s="6" customFormat="1" x14ac:dyDescent="0.2">
      <c r="A16" s="39"/>
      <c r="B16" s="43" t="s">
        <v>15</v>
      </c>
      <c r="C16" s="43"/>
      <c r="D16" s="44">
        <f>+[1]ESF!E16</f>
        <v>10822877.460000001</v>
      </c>
      <c r="E16" s="44">
        <v>71027210.379999995</v>
      </c>
      <c r="F16" s="44">
        <v>55597568.229999997</v>
      </c>
      <c r="G16" s="45">
        <f>+D16+E16-F16</f>
        <v>26252519.610000007</v>
      </c>
      <c r="H16" s="45">
        <f>+G16-D16</f>
        <v>15429642.150000006</v>
      </c>
      <c r="I16" s="42"/>
      <c r="J16" s="5"/>
      <c r="K16" s="38" t="str">
        <f>IF(G16=[1]ESF!D16," ","Error")</f>
        <v xml:space="preserve"> </v>
      </c>
    </row>
    <row r="17" spans="1:14" s="6" customFormat="1" x14ac:dyDescent="0.2">
      <c r="A17" s="39"/>
      <c r="B17" s="43" t="s">
        <v>16</v>
      </c>
      <c r="C17" s="43"/>
      <c r="D17" s="44">
        <f>+[1]ESF!E17</f>
        <v>0</v>
      </c>
      <c r="E17" s="44">
        <v>3443995.15</v>
      </c>
      <c r="F17" s="44">
        <v>3410305.84</v>
      </c>
      <c r="G17" s="45">
        <f t="shared" ref="G17:G22" si="1">+D17+E17-F17</f>
        <v>33689.310000000056</v>
      </c>
      <c r="H17" s="45">
        <f t="shared" ref="H17:H21" si="2">+G17-D17</f>
        <v>33689.310000000056</v>
      </c>
      <c r="I17" s="42"/>
      <c r="J17" s="5"/>
      <c r="K17" s="38"/>
    </row>
    <row r="18" spans="1:14" s="6" customFormat="1" x14ac:dyDescent="0.2">
      <c r="A18" s="39"/>
      <c r="B18" s="43" t="s">
        <v>17</v>
      </c>
      <c r="C18" s="43"/>
      <c r="D18" s="44">
        <f>+[1]ESF!E18</f>
        <v>619664.16</v>
      </c>
      <c r="E18" s="44">
        <v>1140852.24</v>
      </c>
      <c r="F18" s="44">
        <v>1590887.23</v>
      </c>
      <c r="G18" s="45">
        <f t="shared" si="1"/>
        <v>169629.16999999993</v>
      </c>
      <c r="H18" s="45">
        <f t="shared" si="2"/>
        <v>-450034.99000000011</v>
      </c>
      <c r="I18" s="42"/>
      <c r="J18" s="5"/>
      <c r="K18" s="38" t="str">
        <f>IF(G18=[1]ESF!D18," ","Error")</f>
        <v xml:space="preserve"> </v>
      </c>
    </row>
    <row r="19" spans="1:14" s="6" customFormat="1" x14ac:dyDescent="0.2">
      <c r="A19" s="39"/>
      <c r="B19" s="43" t="s">
        <v>18</v>
      </c>
      <c r="C19" s="43"/>
      <c r="D19" s="44">
        <f>+[1]ESF!E19</f>
        <v>0</v>
      </c>
      <c r="E19" s="44">
        <v>0</v>
      </c>
      <c r="F19" s="44">
        <v>0</v>
      </c>
      <c r="G19" s="45">
        <f t="shared" si="1"/>
        <v>0</v>
      </c>
      <c r="H19" s="45">
        <f t="shared" si="2"/>
        <v>0</v>
      </c>
      <c r="I19" s="42"/>
      <c r="J19" s="5"/>
      <c r="K19" s="38" t="str">
        <f>IF(G19=[1]ESF!D19," ","Error")</f>
        <v xml:space="preserve"> </v>
      </c>
      <c r="N19" s="6" t="s">
        <v>19</v>
      </c>
    </row>
    <row r="20" spans="1:14" s="6" customFormat="1" x14ac:dyDescent="0.2">
      <c r="A20" s="39"/>
      <c r="B20" s="43" t="s">
        <v>20</v>
      </c>
      <c r="C20" s="43"/>
      <c r="D20" s="44">
        <f>+[1]ESF!E20</f>
        <v>0</v>
      </c>
      <c r="E20" s="44">
        <v>0</v>
      </c>
      <c r="F20" s="44">
        <v>0</v>
      </c>
      <c r="G20" s="45">
        <f t="shared" si="1"/>
        <v>0</v>
      </c>
      <c r="H20" s="45">
        <f t="shared" si="2"/>
        <v>0</v>
      </c>
      <c r="I20" s="42"/>
      <c r="J20" s="5"/>
      <c r="K20" s="38" t="str">
        <f>IF(G20=[1]ESF!D20," ","Error")</f>
        <v xml:space="preserve"> </v>
      </c>
    </row>
    <row r="21" spans="1:14" s="6" customFormat="1" x14ac:dyDescent="0.2">
      <c r="A21" s="39"/>
      <c r="B21" s="43" t="s">
        <v>21</v>
      </c>
      <c r="C21" s="43"/>
      <c r="D21" s="44">
        <f>+[1]ESF!E21</f>
        <v>0</v>
      </c>
      <c r="E21" s="44">
        <v>0</v>
      </c>
      <c r="F21" s="44">
        <v>0</v>
      </c>
      <c r="G21" s="45">
        <f t="shared" si="1"/>
        <v>0</v>
      </c>
      <c r="H21" s="45">
        <f t="shared" si="2"/>
        <v>0</v>
      </c>
      <c r="I21" s="42"/>
      <c r="J21" s="5"/>
      <c r="K21" s="38" t="str">
        <f>IF(G21=[1]ESF!D21," ","Error")</f>
        <v xml:space="preserve"> </v>
      </c>
      <c r="L21" s="6" t="s">
        <v>19</v>
      </c>
    </row>
    <row r="22" spans="1:14" x14ac:dyDescent="0.2">
      <c r="A22" s="39"/>
      <c r="B22" s="43" t="s">
        <v>22</v>
      </c>
      <c r="C22" s="43"/>
      <c r="D22" s="44">
        <f>+[1]ESF!E22</f>
        <v>6060.24</v>
      </c>
      <c r="E22" s="44">
        <v>1600</v>
      </c>
      <c r="F22" s="44">
        <v>6060.24</v>
      </c>
      <c r="G22" s="45">
        <f t="shared" si="1"/>
        <v>1600</v>
      </c>
      <c r="H22" s="45">
        <f>+G22-D22</f>
        <v>-4460.24</v>
      </c>
      <c r="I22" s="42"/>
      <c r="K22" s="38" t="str">
        <f>IF(G22=[1]ESF!D22," ","Error")</f>
        <v xml:space="preserve"> </v>
      </c>
    </row>
    <row r="23" spans="1:14" x14ac:dyDescent="0.2">
      <c r="A23" s="39"/>
      <c r="B23" s="46"/>
      <c r="C23" s="46"/>
      <c r="D23" s="47"/>
      <c r="E23" s="47"/>
      <c r="F23" s="47"/>
      <c r="G23" s="47"/>
      <c r="H23" s="47"/>
      <c r="I23" s="42"/>
      <c r="K23" s="38"/>
    </row>
    <row r="24" spans="1:14" x14ac:dyDescent="0.2">
      <c r="A24" s="34"/>
      <c r="B24" s="35" t="s">
        <v>23</v>
      </c>
      <c r="C24" s="35"/>
      <c r="D24" s="36">
        <f>SUM(D26:D34)</f>
        <v>99039361.320000023</v>
      </c>
      <c r="E24" s="36">
        <f>SUM(E26:E34)</f>
        <v>17819466.600000001</v>
      </c>
      <c r="F24" s="36">
        <f>SUM(F26:F34)</f>
        <v>12102411.029999999</v>
      </c>
      <c r="G24" s="36">
        <f>+D24+E24-F24</f>
        <v>104756416.89000002</v>
      </c>
      <c r="H24" s="36">
        <f>+G24-D24</f>
        <v>5717055.5699999928</v>
      </c>
      <c r="I24" s="37"/>
      <c r="K24" s="38"/>
    </row>
    <row r="25" spans="1:14" x14ac:dyDescent="0.2">
      <c r="A25" s="39"/>
      <c r="B25" s="40"/>
      <c r="C25" s="46"/>
      <c r="D25" s="41"/>
      <c r="E25" s="41"/>
      <c r="F25" s="41"/>
      <c r="G25" s="41"/>
      <c r="H25" s="41"/>
      <c r="I25" s="42"/>
      <c r="K25" s="38"/>
    </row>
    <row r="26" spans="1:14" x14ac:dyDescent="0.2">
      <c r="A26" s="39"/>
      <c r="B26" s="43" t="s">
        <v>24</v>
      </c>
      <c r="C26" s="43"/>
      <c r="D26" s="44">
        <f>+[1]ESF!E29</f>
        <v>0</v>
      </c>
      <c r="E26" s="44">
        <v>0</v>
      </c>
      <c r="F26" s="44">
        <v>0</v>
      </c>
      <c r="G26" s="45">
        <f>+D26+E26-F26</f>
        <v>0</v>
      </c>
      <c r="H26" s="45">
        <f>+G26-D26</f>
        <v>0</v>
      </c>
      <c r="I26" s="42"/>
      <c r="K26" s="38"/>
    </row>
    <row r="27" spans="1:14" x14ac:dyDescent="0.2">
      <c r="A27" s="39"/>
      <c r="B27" s="43" t="s">
        <v>25</v>
      </c>
      <c r="C27" s="43"/>
      <c r="D27" s="44">
        <f>+[1]ESF!E30</f>
        <v>0</v>
      </c>
      <c r="E27" s="44">
        <v>0</v>
      </c>
      <c r="F27" s="44">
        <v>0</v>
      </c>
      <c r="G27" s="45">
        <f t="shared" ref="G27:G34" si="3">+D27+E27-F27</f>
        <v>0</v>
      </c>
      <c r="H27" s="45">
        <f t="shared" ref="H27:H34" si="4">+G27-D27</f>
        <v>0</v>
      </c>
      <c r="I27" s="42"/>
      <c r="K27" s="38"/>
    </row>
    <row r="28" spans="1:14" x14ac:dyDescent="0.2">
      <c r="A28" s="39"/>
      <c r="B28" s="43" t="s">
        <v>26</v>
      </c>
      <c r="C28" s="43"/>
      <c r="D28" s="44">
        <f>+[1]ESF!E31</f>
        <v>83094253.590000004</v>
      </c>
      <c r="E28" s="44">
        <v>15883926.41</v>
      </c>
      <c r="F28" s="44">
        <v>12025869.609999999</v>
      </c>
      <c r="G28" s="45">
        <f t="shared" si="3"/>
        <v>86952310.390000001</v>
      </c>
      <c r="H28" s="45">
        <f t="shared" si="4"/>
        <v>3858056.799999997</v>
      </c>
      <c r="I28" s="42"/>
      <c r="K28" s="38"/>
    </row>
    <row r="29" spans="1:14" x14ac:dyDescent="0.2">
      <c r="A29" s="39"/>
      <c r="B29" s="43" t="s">
        <v>27</v>
      </c>
      <c r="C29" s="43"/>
      <c r="D29" s="44">
        <f>+[1]ESF!E32</f>
        <v>33380248.370000001</v>
      </c>
      <c r="E29" s="44">
        <v>1935540.19</v>
      </c>
      <c r="F29" s="44">
        <v>76541.42</v>
      </c>
      <c r="G29" s="45">
        <f t="shared" si="3"/>
        <v>35239247.140000001</v>
      </c>
      <c r="H29" s="45">
        <f t="shared" si="4"/>
        <v>1858998.7699999996</v>
      </c>
      <c r="I29" s="42"/>
      <c r="K29" s="38"/>
    </row>
    <row r="30" spans="1:14" x14ac:dyDescent="0.2">
      <c r="A30" s="39"/>
      <c r="B30" s="43" t="s">
        <v>28</v>
      </c>
      <c r="C30" s="43"/>
      <c r="D30" s="44">
        <f>+[1]ESF!E33</f>
        <v>88673.43</v>
      </c>
      <c r="E30" s="44">
        <v>0</v>
      </c>
      <c r="F30" s="44">
        <v>0</v>
      </c>
      <c r="G30" s="45">
        <f t="shared" si="3"/>
        <v>88673.43</v>
      </c>
      <c r="H30" s="45">
        <f t="shared" si="4"/>
        <v>0</v>
      </c>
      <c r="I30" s="42"/>
      <c r="K30" s="38"/>
    </row>
    <row r="31" spans="1:14" x14ac:dyDescent="0.2">
      <c r="A31" s="39"/>
      <c r="B31" s="43" t="s">
        <v>29</v>
      </c>
      <c r="C31" s="43"/>
      <c r="D31" s="44">
        <f>+[1]ESF!E34</f>
        <v>-17523814.07</v>
      </c>
      <c r="E31" s="44">
        <v>0</v>
      </c>
      <c r="F31" s="44">
        <v>0</v>
      </c>
      <c r="G31" s="45">
        <f t="shared" si="3"/>
        <v>-17523814.07</v>
      </c>
      <c r="H31" s="45">
        <f t="shared" si="4"/>
        <v>0</v>
      </c>
      <c r="I31" s="42"/>
      <c r="K31" s="38"/>
    </row>
    <row r="32" spans="1:14" x14ac:dyDescent="0.2">
      <c r="A32" s="39"/>
      <c r="B32" s="43" t="s">
        <v>30</v>
      </c>
      <c r="C32" s="43"/>
      <c r="D32" s="44">
        <f>+[1]ESF!E35</f>
        <v>0</v>
      </c>
      <c r="E32" s="44">
        <v>0</v>
      </c>
      <c r="F32" s="44">
        <v>0</v>
      </c>
      <c r="G32" s="45">
        <f t="shared" si="3"/>
        <v>0</v>
      </c>
      <c r="H32" s="45">
        <f t="shared" si="4"/>
        <v>0</v>
      </c>
      <c r="I32" s="42"/>
      <c r="K32" s="38"/>
    </row>
    <row r="33" spans="1:17" ht="19.5" customHeight="1" x14ac:dyDescent="0.2">
      <c r="A33" s="39"/>
      <c r="B33" s="43" t="s">
        <v>31</v>
      </c>
      <c r="C33" s="43"/>
      <c r="D33" s="44">
        <f>+[1]ESF!E36</f>
        <v>0</v>
      </c>
      <c r="E33" s="44">
        <v>0</v>
      </c>
      <c r="F33" s="44">
        <v>0</v>
      </c>
      <c r="G33" s="45">
        <f t="shared" si="3"/>
        <v>0</v>
      </c>
      <c r="H33" s="45">
        <f t="shared" si="4"/>
        <v>0</v>
      </c>
      <c r="I33" s="42"/>
      <c r="K33" s="38"/>
    </row>
    <row r="34" spans="1:17" ht="19.5" customHeight="1" x14ac:dyDescent="0.2">
      <c r="A34" s="39"/>
      <c r="B34" s="43" t="s">
        <v>32</v>
      </c>
      <c r="C34" s="43"/>
      <c r="D34" s="44">
        <f>+[1]ESF!E37</f>
        <v>0</v>
      </c>
      <c r="E34" s="44">
        <v>0</v>
      </c>
      <c r="F34" s="44">
        <v>0</v>
      </c>
      <c r="G34" s="45">
        <f t="shared" si="3"/>
        <v>0</v>
      </c>
      <c r="H34" s="45">
        <f t="shared" si="4"/>
        <v>0</v>
      </c>
      <c r="I34" s="42"/>
      <c r="K34" s="38" t="str">
        <f>IF(G34=[1]ESF!D37," ","error")</f>
        <v xml:space="preserve"> </v>
      </c>
    </row>
    <row r="35" spans="1:17" x14ac:dyDescent="0.2">
      <c r="A35" s="39"/>
      <c r="B35" s="46"/>
      <c r="C35" s="46"/>
      <c r="D35" s="47"/>
      <c r="E35" s="41"/>
      <c r="F35" s="41"/>
      <c r="G35" s="41"/>
      <c r="H35" s="41"/>
      <c r="I35" s="42"/>
      <c r="K35" s="38"/>
    </row>
    <row r="36" spans="1:17" ht="6" customHeight="1" x14ac:dyDescent="0.2">
      <c r="A36" s="48"/>
      <c r="B36" s="49"/>
      <c r="C36" s="49"/>
      <c r="D36" s="49"/>
      <c r="E36" s="49"/>
      <c r="F36" s="49"/>
      <c r="G36" s="49"/>
      <c r="H36" s="49"/>
      <c r="I36" s="50"/>
    </row>
    <row r="37" spans="1:17" ht="6" customHeight="1" x14ac:dyDescent="0.2">
      <c r="A37" s="51"/>
      <c r="B37" s="52"/>
      <c r="C37" s="53"/>
      <c r="E37" s="51"/>
      <c r="F37" s="51"/>
      <c r="G37" s="51"/>
      <c r="H37" s="51"/>
      <c r="I37" s="51"/>
    </row>
    <row r="38" spans="1:17" ht="15" customHeight="1" x14ac:dyDescent="0.2">
      <c r="A38" s="6"/>
      <c r="B38" s="55" t="s">
        <v>33</v>
      </c>
      <c r="C38" s="55"/>
      <c r="D38" s="55"/>
      <c r="E38" s="55"/>
      <c r="F38" s="55"/>
      <c r="G38" s="55"/>
      <c r="H38" s="55"/>
      <c r="I38" s="56"/>
      <c r="J38" s="56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56"/>
      <c r="C39" s="57"/>
      <c r="D39" s="58"/>
      <c r="E39" s="58"/>
      <c r="F39" s="6"/>
      <c r="G39" s="59"/>
      <c r="H39" s="57"/>
      <c r="I39" s="58"/>
      <c r="J39" s="58"/>
      <c r="K39" s="6"/>
      <c r="L39" s="6"/>
      <c r="M39" s="6"/>
      <c r="N39" s="6"/>
      <c r="O39" s="6"/>
      <c r="P39" s="6"/>
      <c r="Q39" s="6"/>
    </row>
  </sheetData>
  <mergeCells count="31">
    <mergeCell ref="B38:H38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2017-07-04T19:34:19Z</cp:lastPrinted>
  <dcterms:created xsi:type="dcterms:W3CDTF">2017-07-04T19:33:19Z</dcterms:created>
  <dcterms:modified xsi:type="dcterms:W3CDTF">2017-07-04T19:35:02Z</dcterms:modified>
</cp:coreProperties>
</file>